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Воскресенская д. 9 а" sheetId="1" r:id="rId1"/>
  </sheets>
  <externalReferences>
    <externalReference r:id="rId2"/>
  </externalReferences>
  <definedNames>
    <definedName name="АДРЕС" localSheetId="0">'ул Воскресенская д. 9 а'!$B$3</definedName>
    <definedName name="АДРЕС2">#REF!</definedName>
    <definedName name="ВХДОЛГ" localSheetId="0">'ул Воскресенская д. 9 а'!$G$9</definedName>
    <definedName name="ВХСАЛЬДО" localSheetId="0">'ул Воскресенская д. 9 а'!$D$9</definedName>
    <definedName name="ВХСАЛЬДО3МЕС">#REF!</definedName>
    <definedName name="ДОГОВОР" localSheetId="0">'ул Воскресенская д. 9 а'!$B$4</definedName>
    <definedName name="ДОЛГ" localSheetId="0">'ул Воскресенская д. 9 а'!$A$9</definedName>
    <definedName name="ЗАТРАЧЕНОК" localSheetId="0">'ул Воскресенская д. 9 а'!$D$41</definedName>
    <definedName name="ЗАТРАЧЕНОК">[1]SHL!$D$41</definedName>
    <definedName name="ЗАТРАЧЕНОТ" localSheetId="0">'ул Воскресенская д. 9 а'!$D$40</definedName>
    <definedName name="ЗАТРАЧЕНОТ">[1]SHL!$D$40</definedName>
    <definedName name="ЗАТРЕМ" localSheetId="0">'ул Воскресенская д. 9 а'!$D$56</definedName>
    <definedName name="ИСХДОЛГ" localSheetId="0">'ул Воскресенская д. 9 а'!$G$46</definedName>
    <definedName name="ИСХСАЛЬДО" localSheetId="0">'ул Воскресенская д. 9 а'!$D$46</definedName>
    <definedName name="ИСХСАЛЬДО3МЕС">#REF!</definedName>
    <definedName name="КАП" localSheetId="0">'ул Воскресенская д. 9 а'!$C$41</definedName>
    <definedName name="КАПРЕМ">#REF!</definedName>
    <definedName name="КПЕРЕЧИСК" localSheetId="0">'ул Воскресенская д. 9 а'!$G$41</definedName>
    <definedName name="КПЕРЕЧИСК">[1]SHL!$G$41</definedName>
    <definedName name="КПЕРЕЧИСТ" localSheetId="0">'ул Воскресенская д. 9 а'!$G$40</definedName>
    <definedName name="КПЕРЕЧИСТ">[1]SHL!$G$40</definedName>
    <definedName name="НАЧЗАГОД">#REF!</definedName>
    <definedName name="НАЧЗАГОДНЕЖ">#REF!</definedName>
    <definedName name="НАЧРЕМ" localSheetId="0">'ул Воскресенская д. 9 а'!$D$54</definedName>
    <definedName name="НЕЖНАЧРЕМ" localSheetId="0">'ул Воскресенская д. 9 а'!$D$55</definedName>
    <definedName name="ОПАЛЧЕНОТ" localSheetId="0">'ул Воскресенская д. 9 а'!$E$40</definedName>
    <definedName name="ОПАЛЧЕНОТ">[1]SHL!$E$40</definedName>
    <definedName name="ОПЛАЧЕНОК" localSheetId="0">'ул Воскресенская д. 9 а'!$E$41</definedName>
    <definedName name="ОПЛАЧЕНОК">[1]SHL!$E$41</definedName>
    <definedName name="ОСВОЕНО">#REF!</definedName>
    <definedName name="ОСТ" localSheetId="0">'ул Воскресенская д. 9 а'!$A$46</definedName>
    <definedName name="ПЛОЩАДЬ" localSheetId="0">'ул Воскресенская д. 9 а'!$B$5</definedName>
    <definedName name="ПЛОЩАДЬДОМА">#REF!</definedName>
    <definedName name="РАЗМЕРПЛАТЫ" localSheetId="0">'ул Воскресенская д. 9 а'!$C$11</definedName>
    <definedName name="СНРЕМ" localSheetId="0">'ул Воскресенская д. 9 а'!#REF!</definedName>
    <definedName name="ТАРОТОП" localSheetId="0">'ул Воскресенская д. 9 а'!$C$16</definedName>
    <definedName name="ТАРХВС" localSheetId="0">'ул Воскресенская д. 9 а'!$C$17</definedName>
    <definedName name="ТБО" localSheetId="0">'ул Воскресенская д. 9 а'!$C$13</definedName>
    <definedName name="ТБОНАЧ" localSheetId="0">'ул Воскресенская д. 9 а'!$D$13</definedName>
    <definedName name="ТБОНАЧ">[1]SHL!$D$13</definedName>
    <definedName name="ТБОНЕД" localSheetId="0">'ул Воскресенская д. 9 а'!$F$13</definedName>
    <definedName name="ТБООПЛ" localSheetId="0">'ул Воскресенская д. 9 а'!$E$13</definedName>
    <definedName name="ТБООПЛ">[1]SHL!$E$13</definedName>
    <definedName name="ТБОПОСТ" localSheetId="0">'ул Воскресенская д. 9 а'!$G$13</definedName>
    <definedName name="ТБОПОСТ">[1]SHL!$G$13</definedName>
    <definedName name="ТЕК" localSheetId="0">'ул Воскресенская д. 9 а'!$C$40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<sst xmlns="http://schemas.openxmlformats.org/spreadsheetml/2006/main" count="64" uniqueCount="61">
  <si>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</si>
  <si>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</si>
  <si>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Воскресенская д. 9 а</t>
  </si>
  <si>
    <t>Договор управления №:</t>
  </si>
  <si>
    <t xml:space="preserve">№ 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</si>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</sst>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/>
  <dimension ref="A1:CS712"/>
  <sheetViews>
    <sheetView tabSelected="1" topLeftCell="A69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604.1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23320.019999999997</v>
      </c>
      <c r="E9" s="10" t="s">
        <v>8</v>
      </c>
      <c r="F9" s="11"/>
      <c r="G9" s="9">
        <v>5602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56672.76000000006</v>
      </c>
      <c r="E13" s="24">
        <v>55908.830000000067</v>
      </c>
      <c r="F13" s="25">
        <f>ТБОНАЧ-ТБООПЛ</f>
        <v>763.92999999999302</v>
      </c>
      <c r="G13" s="26">
        <f>ТБООПЛ</f>
        <v>55908.830000000067</v>
      </c>
    </row>
    <row r="14" spans="1:7" ht="13.5" thickBot="1" x14ac:dyDescent="0.25">
      <c r="A14" s="27"/>
      <c r="B14" s="28" t="s">
        <v>17</v>
      </c>
      <c r="C14" s="29"/>
      <c r="D14" s="30">
        <f>D13</f>
        <v>56672.76000000006</v>
      </c>
      <c r="E14" s="30">
        <f>E13</f>
        <v>55908.830000000067</v>
      </c>
      <c r="F14" s="30">
        <f>F13</f>
        <v>763.92999999999302</v>
      </c>
      <c r="G14" s="30">
        <f>SUM(ТБОПОСТ)</f>
        <v>55908.830000000067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25.95</v>
      </c>
      <c r="D16" s="24">
        <v>44234.319999999992</v>
      </c>
      <c r="E16" s="24">
        <v>46629.869999999988</v>
      </c>
      <c r="F16" s="25">
        <f t="shared" ref="F16:F25" si="0">D16-E16</f>
        <v>-2395.5499999999956</v>
      </c>
      <c r="G16" s="26">
        <f t="shared" ref="G16:G25" si="1">E16</f>
        <v>46629.869999999988</v>
      </c>
    </row>
    <row r="17" spans="1:7" x14ac:dyDescent="0.2">
      <c r="A17" s="34"/>
      <c r="B17" s="35" t="s">
        <v>20</v>
      </c>
      <c r="C17" s="23">
        <v>17.79</v>
      </c>
      <c r="D17" s="24">
        <v>30377.7</v>
      </c>
      <c r="E17" s="24">
        <v>32014.16</v>
      </c>
      <c r="F17" s="25">
        <f t="shared" si="0"/>
        <v>-1636.4599999999991</v>
      </c>
      <c r="G17" s="26">
        <f t="shared" si="1"/>
        <v>32014.16</v>
      </c>
    </row>
    <row r="18" spans="1:7" x14ac:dyDescent="0.2">
      <c r="A18" s="34"/>
      <c r="B18" s="35" t="s">
        <v>21</v>
      </c>
      <c r="C18" s="23">
        <v>4.2300000000000004</v>
      </c>
      <c r="D18" s="24">
        <v>29430.67</v>
      </c>
      <c r="E18" s="24">
        <v>33475.560000000005</v>
      </c>
      <c r="F18" s="25">
        <f t="shared" si="0"/>
        <v>-4044.8900000000067</v>
      </c>
      <c r="G18" s="26">
        <f t="shared" si="1"/>
        <v>33475.560000000005</v>
      </c>
    </row>
    <row r="19" spans="1:7" x14ac:dyDescent="0.2">
      <c r="A19" s="34"/>
      <c r="B19" s="35"/>
      <c r="C19" s="23"/>
      <c r="D19" s="24"/>
      <c r="E19" s="24"/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104042.68999999999</v>
      </c>
      <c r="E26" s="30">
        <f>SUM(E16:E25)</f>
        <v>112119.59</v>
      </c>
      <c r="F26" s="30">
        <f>SUM(F16:F25)</f>
        <v>-8076.9000000000015</v>
      </c>
      <c r="G26" s="30">
        <f>SUM(G16:G25)</f>
        <v>112119.59</v>
      </c>
    </row>
    <row r="27" spans="1:7" x14ac:dyDescent="0.2">
      <c r="A27" s="31" t="s">
        <v>22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23</v>
      </c>
      <c r="C28" s="23">
        <v>4.5999999999999996</v>
      </c>
      <c r="D28" s="24">
        <v>24538.649999999998</v>
      </c>
      <c r="E28" s="24">
        <v>23146.57</v>
      </c>
      <c r="F28" s="25">
        <f>D28-E28</f>
        <v>1392.0799999999981</v>
      </c>
      <c r="G28" s="26">
        <f t="shared" ref="G28:G37" si="2">E28</f>
        <v>23146.57</v>
      </c>
    </row>
    <row r="29" spans="1:7" x14ac:dyDescent="0.2">
      <c r="A29" s="34"/>
      <c r="B29" s="35" t="s">
        <v>24</v>
      </c>
      <c r="C29" s="23">
        <v>0</v>
      </c>
      <c r="D29" s="24">
        <v>5525</v>
      </c>
      <c r="E29" s="24">
        <v>5387.7599999999993</v>
      </c>
      <c r="F29" s="25">
        <f>D29-E29</f>
        <v>137.24000000000069</v>
      </c>
      <c r="G29" s="26">
        <f t="shared" si="2"/>
        <v>5387.7599999999993</v>
      </c>
    </row>
    <row r="30" spans="1:7" x14ac:dyDescent="0.2">
      <c r="A30" s="34"/>
      <c r="B30" s="35" t="s">
        <v>25</v>
      </c>
      <c r="C30" s="23">
        <v>6.64</v>
      </c>
      <c r="D30" s="24">
        <v>7338.5999999999985</v>
      </c>
      <c r="E30" s="24">
        <v>7283.0099999999993</v>
      </c>
      <c r="F30" s="25">
        <f t="shared" ref="F30:F37" si="3">D30-E30</f>
        <v>55.589999999999236</v>
      </c>
      <c r="G30" s="26">
        <f t="shared" si="2"/>
        <v>7283.0099999999993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37402.25</v>
      </c>
      <c r="E38" s="30">
        <f>SUM(E28:E37)</f>
        <v>35817.339999999997</v>
      </c>
      <c r="F38" s="30">
        <f>SUM(F28:F37)</f>
        <v>1584.909999999998</v>
      </c>
      <c r="G38" s="30">
        <f>SUM(G28:G37)</f>
        <v>35817.339999999997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11960.64</v>
      </c>
      <c r="E40" s="24">
        <v>12118.720000000007</v>
      </c>
      <c r="F40" s="25">
        <f>ЗАТРАЧЕНОТ-ОПАЛЧЕНОТ</f>
        <v>-158.0800000000072</v>
      </c>
      <c r="G40" s="45">
        <v>8782.3700000000008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11960.64</v>
      </c>
      <c r="E42" s="30">
        <f>E41+E40</f>
        <v>12118.720000000007</v>
      </c>
      <c r="F42" s="30">
        <f>F41+F40</f>
        <v>-158.0800000000072</v>
      </c>
      <c r="G42" s="30">
        <f>КПЕРЕЧИСТ+КПЕРЕЧИСК</f>
        <v>8782.3700000000008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210078.34000000005</v>
      </c>
      <c r="E44" s="30">
        <f>E42+E38+E26+E14</f>
        <v>215964.48000000007</v>
      </c>
      <c r="F44" s="30">
        <f>F42+F38+F26+F14</f>
        <v>-5886.1400000000176</v>
      </c>
      <c r="G44" s="30">
        <f>G42+G38+G26+G14</f>
        <v>212628.13000000006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17433.88</v>
      </c>
      <c r="E46" s="10" t="s">
        <v>8</v>
      </c>
      <c r="F46" s="11"/>
      <c r="G46" s="9">
        <v>0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D54" s="56">
        <v>12118.720000000001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35</v>
      </c>
      <c r="B56" s="58"/>
      <c r="D56" s="59">
        <v>8782.3700000000008</v>
      </c>
      <c r="E56" s="59"/>
    </row>
    <row r="57" spans="1:7" x14ac:dyDescent="0.2">
      <c r="A57" s="60" t="s">
        <v>36</v>
      </c>
      <c r="B57" s="61"/>
      <c r="C57" s="61"/>
      <c r="D57" s="61"/>
      <c r="E57" s="61"/>
      <c r="F57" s="61">
        <v>8782.3700000000008</v>
      </c>
      <c r="G57" s="62"/>
    </row>
    <row r="58" spans="1:7" s="63" customFormat="1" x14ac:dyDescent="0.2"/>
    <row r="59" spans="1:7" s="63" customFormat="1" x14ac:dyDescent="0.2">
      <c r="A59" s="64" t="s">
        <v>37</v>
      </c>
    </row>
    <row r="60" spans="1:7" s="63" customFormat="1" x14ac:dyDescent="0.2"/>
    <row r="61" spans="1:7" s="63" customFormat="1" x14ac:dyDescent="0.2">
      <c r="A61" s="65" t="s">
        <v>38</v>
      </c>
      <c r="B61" s="65"/>
      <c r="D61" s="66">
        <v>28140.6</v>
      </c>
      <c r="E61" s="67"/>
    </row>
    <row r="62" spans="1:7" s="63" customFormat="1" x14ac:dyDescent="0.2">
      <c r="A62" s="65" t="s">
        <v>39</v>
      </c>
      <c r="B62" s="65"/>
      <c r="D62" s="68">
        <v>0</v>
      </c>
      <c r="E62" s="69"/>
    </row>
    <row r="63" spans="1:7" s="63" customFormat="1" x14ac:dyDescent="0.2">
      <c r="A63" s="65" t="s">
        <v>40</v>
      </c>
      <c r="B63" s="65"/>
      <c r="D63" s="68">
        <v>0</v>
      </c>
      <c r="E63" s="69"/>
    </row>
    <row r="64" spans="1:7" s="63" customFormat="1" x14ac:dyDescent="0.2">
      <c r="A64" s="65" t="s">
        <v>41</v>
      </c>
      <c r="B64" s="65"/>
      <c r="D64" s="68">
        <v>20529.64</v>
      </c>
      <c r="E64" s="69"/>
    </row>
    <row r="65" spans="1:97" s="63" customFormat="1" x14ac:dyDescent="0.2">
      <c r="A65" s="65" t="s">
        <v>42</v>
      </c>
      <c r="B65" s="65"/>
      <c r="D65" s="70">
        <v>0</v>
      </c>
      <c r="E65" s="71"/>
    </row>
    <row r="66" spans="1:97" s="63" customFormat="1" x14ac:dyDescent="0.2">
      <c r="A66" s="72" t="s">
        <v>43</v>
      </c>
      <c r="B66" s="72"/>
      <c r="C66" s="72"/>
      <c r="D66" s="72"/>
      <c r="E66" s="72"/>
      <c r="F66" s="72" t="s">
        <v>44</v>
      </c>
      <c r="G66" s="72"/>
    </row>
    <row r="67" spans="1:97" s="63" customFormat="1" x14ac:dyDescent="0.2">
      <c r="A67" s="73" t="s">
        <v>45</v>
      </c>
      <c r="B67" s="73"/>
      <c r="D67" s="74">
        <v>28140.6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46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47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48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49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50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51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52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53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54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55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56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57</v>
      </c>
      <c r="B88" s="78"/>
      <c r="C88" s="78"/>
      <c r="D88" s="78"/>
      <c r="E88" s="78"/>
      <c r="F88" s="79" t="s">
        <v>58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59</v>
      </c>
      <c r="B91" s="78"/>
      <c r="C91" s="78"/>
      <c r="D91" s="78"/>
      <c r="E91" s="78"/>
      <c r="F91" s="79" t="s">
        <v>60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Воскресенская д. 9 а</vt:lpstr>
      <vt:lpstr>'ул Воскресенская д. 9 а'!АДРЕС</vt:lpstr>
      <vt:lpstr>'ул Воскресенская д. 9 а'!ВХДОЛГ</vt:lpstr>
      <vt:lpstr>'ул Воскресенская д. 9 а'!ВХСАЛЬДО</vt:lpstr>
      <vt:lpstr>'ул Воскресенская д. 9 а'!ДОГОВОР</vt:lpstr>
      <vt:lpstr>'ул Воскресенская д. 9 а'!ДОЛГ</vt:lpstr>
      <vt:lpstr>'ул Воскресенская д. 9 а'!ЗАТРАЧЕНОК</vt:lpstr>
      <vt:lpstr>'ул Воскресенская д. 9 а'!ЗАТРАЧЕНОТ</vt:lpstr>
      <vt:lpstr>'ул Воскресенская д. 9 а'!ЗАТРЕМ</vt:lpstr>
      <vt:lpstr>'ул Воскресенская д. 9 а'!ИСХДОЛГ</vt:lpstr>
      <vt:lpstr>'ул Воскресенская д. 9 а'!ИСХСАЛЬДО</vt:lpstr>
      <vt:lpstr>'ул Воскресенская д. 9 а'!КАП</vt:lpstr>
      <vt:lpstr>'ул Воскресенская д. 9 а'!КПЕРЕЧИСК</vt:lpstr>
      <vt:lpstr>'ул Воскресенская д. 9 а'!КПЕРЕЧИСТ</vt:lpstr>
      <vt:lpstr>'ул Воскресенская д. 9 а'!НАЧРЕМ</vt:lpstr>
      <vt:lpstr>'ул Воскресенская д. 9 а'!НЕЖНАЧРЕМ</vt:lpstr>
      <vt:lpstr>'ул Воскресенская д. 9 а'!ОПАЛЧЕНОТ</vt:lpstr>
      <vt:lpstr>'ул Воскресенская д. 9 а'!ОПЛАЧЕНОК</vt:lpstr>
      <vt:lpstr>'ул Воскресенская д. 9 а'!ОСТ</vt:lpstr>
      <vt:lpstr>'ул Воскресенская д. 9 а'!ПЛОЩАДЬ</vt:lpstr>
      <vt:lpstr>'ул Воскресенская д. 9 а'!РАЗМЕРПЛАТЫ</vt:lpstr>
      <vt:lpstr>'ул Воскресенская д. 9 а'!ТАРОТОП</vt:lpstr>
      <vt:lpstr>'ул Воскресенская д. 9 а'!ТАРХВС</vt:lpstr>
      <vt:lpstr>'ул Воскресенская д. 9 а'!ТБО</vt:lpstr>
      <vt:lpstr>'ул Воскресенская д. 9 а'!ТБОНАЧ</vt:lpstr>
      <vt:lpstr>'ул Воскресенская д. 9 а'!ТБОНЕД</vt:lpstr>
      <vt:lpstr>'ул Воскресенская д. 9 а'!ТБООПЛ</vt:lpstr>
      <vt:lpstr>'ул Воскресенская д. 9 а'!ТБОПОСТ</vt:lpstr>
      <vt:lpstr>'ул Воскресенская д. 9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2018-04-02T07:04:43Z</dcterms:created>
  <dcterms:modified xsi:type="dcterms:W3CDTF">2018-04-02T07:04:43Z</dcterms:modified>
</cp:coreProperties>
</file>